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<sst xmlns="http://schemas.openxmlformats.org/spreadsheetml/2006/main" count="224" uniqueCount="103">
  <si>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</si>
  <si>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</si>
  <si>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</si>
  <si>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</si>
  <si>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</si>
  <si>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</si>
  <si>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</si>
  <si>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</si>
  <si>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</si>
  <si>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</si>
  <si>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</si>
  <si>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</si>
  <si>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</si>
  <si>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</si>
  <si>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</si>
  <si>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</si>
  <si>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</si>
  <si>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</si>
  <si>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</si>
  <si>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</si>
  <si>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</si>
  <si>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</si>
  <si>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</si>
  <si>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</si>
  <si>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</si>
  <si>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</si>
  <si>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</si>
  <si>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</si>
  <si>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</si>
  <si>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</si>
  <si>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</si>
  <si>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</si>
  <si>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</si>
  <si>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</si>
  <si>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</si>
  <si>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</si>
  <si>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</si>
  <si>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</si>
  <si>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</si>
  <si>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</si>
  <si>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</si>
  <si>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</si>
  <si>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</si>
  <si>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</si>
  <si>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</si>
  <si>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</si>
  <si>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</si>
  <si>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</si>
  <si>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</si>
  <si>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</si>
  <si>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</si>
  <si>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</si>
  <si>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</si>
  <si>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</si>
  <si>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</si>
  <si>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</si>
  <si>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</si>
  <si>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</si>
  <si>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</si>
  <si>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</si>
  <si>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</si>
  <si>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</si>
  <si>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</si>
  <si>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</si>
  <si>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</si>
  <si>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</si>
  <si>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</si>
  <si>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BI01010001010000000000000515BI0100001129</t>
  </si>
  <si>
    <t>BI01010001010000000000000515BI0100001130</t>
  </si>
  <si>
    <t>BI01010001010000000000000515BI0100001131</t>
  </si>
  <si>
    <t>To prevent the leakage of rain water in ORI and Manuscripts Library building by removing the existing Railway pattern roofing tiles and relaying the same after rectification of the roof members.</t>
  </si>
  <si>
    <t/>
  </si>
  <si>
    <t>od9191/2018_2019 : Dismantling and removing the railway pattern roofing tiles and stacking materials at convenient location as per departmental direction</t>
  </si>
  <si>
    <t>od21949/2018_2019 : Fixing on roof pressed clay tile ( Railway pattern tile) of 20 mm nominal thickness and of approved size and as per approved pattern( old and new tiles)</t>
  </si>
  <si>
    <t>sqm</t>
  </si>
  <si>
    <t>od21580/2018_2019 : Dismantling ridge tile from the roof and stacking carefully for reuse.</t>
  </si>
  <si>
    <t>metre</t>
  </si>
  <si>
    <t>od146943/2018_2019 : Fixing on roof pressed clay tile (ridge and hip tile) of 20 mm nominal thickness and of approved size and as per approved pattern (old and new) set in cement mortar including finishing edges</t>
  </si>
  <si>
    <t>od22013/2018_2019 : Supplying on roof presssed clay tile( Railway pattern tile) of 20 mm nominal thickness and of approved size and as per approved pattern</t>
  </si>
  <si>
    <t>od22057/2018_2019 : Supplying on roof pressed clay tile ridge ( Railway pattern) of 20 mm thickness and of approved pattern</t>
  </si>
  <si>
    <t>9.1.1 : Providing wood work in frames of doors, windows, clerestory windows and other frames, wrought framed and fixed in position with hold fast lugs or with dash fasteners of required dia &amp; length (hold fast lugs or dash fastener shall be paid for separately).Second class teak wood</t>
  </si>
  <si>
    <t>cum</t>
  </si>
  <si>
    <t>od9195/2018_2019 : Readjusting and refixing the teak wood reapers in the roof by fixing with wire nails and replacing with departmental reaper in place of demaged and lost reapers.</t>
  </si>
  <si>
    <t>15.57 : Dismantling aluminium / Gypsum partitions, doors, windows, fixed glazing and false ceiling including disposal of unserviceable surplus material and stacking of serviceable material with in 50 metres lead as directed by Engineer - in-Charge</t>
  </si>
  <si>
    <t>12.52.3 : Providing and fixing tiled false ceiling of approved materials of size 595 x 595 mm in true horizontal level, suspended on inter locking metal grid of hot dipped galvanized steel sections (galvanized @ 120 grams per sqm, both side inclusive) consisting of main "T" runner with suitably spaced joints to get required length and of size 24x38 mm made from 0.30 mm thick (minimum) sheet, spaced at 1200mm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 1.6 mm fixed to ceiling with 12.5mm dia and 50 mm long dash fasteners, 4 mm GI adjustable rods with galvanised butterfly level clips of size 85x 30x 0.8 mm spaced at 1200 mm center to center along main T, bottom exposed width of 24 mm of all T-sections shall be pre-painted with polyester paint, all complete for all heights as per specifications, drawings and as directed by Engineer -in-charge.12.5 mm thick square edge PVC Laminated Gypsum Tile size 595x595 mm made of Gypsum plasterboard , manufactured from natural gypsum as per IS 2095 part I and laminated with white 0.16 mm thick fire retardant PVC film on the face side and 12 micron metalized polyster on the back side with all edges sealed with the face side PVC film which goes around and wraps the edges and is bonded to the edges and the back side metalized polyster film so as to make the tile a completely sealed unit.</t>
  </si>
  <si>
    <t>14.69.1 : Varnishing with varnish of approved brand and manufacture:One or more coats with copal varnish</t>
  </si>
  <si>
    <t>14.52.1 : Painting with oil type wood preservative of approved brand and manufacture:Old work ( one or more coats)</t>
  </si>
  <si>
    <t>14.53.1 : Wall painting with plastic emulsion paint of approved brand and manufacture to give an even shade:One or more coats on old work</t>
  </si>
  <si>
    <t>14.43 : Removing white or colour wash by scrapping and sand papering and preparing the surface smooth including necessary repairs to scratches etc. complete.</t>
  </si>
  <si>
    <t>14.66.2 : Finish walls with Acryllic Smooth exterior paint of required shade:Old work (One or more coat applied @ 0.90 ltr/10 sqm)</t>
  </si>
  <si>
    <t>14.66.1 : Finish walls with Acryllic Smooth exterior paint of required shade:Old work ( Two or more coats applied @ 1.67 ltr/10 sqm) on existing cement paint surface</t>
  </si>
  <si>
    <t>od148585/2018_2019 : Labour engaged for removing the furnitures, books, shelfs and other manuscript materials carefully and rearranging after completion of the work</t>
  </si>
  <si>
    <t>Day</t>
  </si>
  <si>
    <t>Tender Inviting Authority: UNIVERSITY ENGINEER</t>
  </si>
  <si>
    <t>od148596/2018_2019 : Hire charges for polytene Tarpaulin for covering the roof during dismantling the roof tiles for 800 sq.m.</t>
  </si>
  <si>
    <t xml:space="preserve"> sqm</t>
  </si>
  <si>
    <t>E</t>
  </si>
  <si>
    <t>RATE IN WORDS</t>
  </si>
  <si>
    <t>CONTRACTOR</t>
  </si>
  <si>
    <t>UNIVERSITY ENGINEER</t>
  </si>
  <si>
    <t xml:space="preserve">Work Name : QUOTATION SCHEDULE FOR RELAYING THE ROOFING WITH RAILWAY PATTERN TILES IN THE ORI &amp; MSS LIBRARY AT KARIAVATTOM CAMPUS, THIRUVANANTHAPURAM </t>
  </si>
  <si>
    <t xml:space="preserve">Contract No: UE/Qtn.No.1/2021-22    </t>
  </si>
  <si>
    <t>TOTAL AMOUNT  WITH TAXES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</si>
</sst>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s>
  <fonts count="6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b/>
      <sz val="10"/>
      <name val="Arial"/>
      <family val="0"/>
    </font>
    <font>
      <sz val="20"/>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b/>
      <sz val="2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15" fillId="0" borderId="0" xfId="57" applyNumberFormat="1" applyFont="1" applyFill="1" applyBorder="1" applyAlignment="1" applyProtection="1">
      <alignment vertical="center"/>
      <protection locked="0"/>
    </xf>
    <xf numFmtId="0" fontId="15" fillId="0" borderId="0" xfId="57" applyNumberFormat="1" applyFont="1" applyFill="1" applyBorder="1" applyAlignment="1">
      <alignment vertical="center"/>
      <protection/>
    </xf>
    <xf numFmtId="0" fontId="1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1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1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1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1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1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19"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15" fillId="0" borderId="0" xfId="57" applyNumberFormat="1" applyFont="1" applyFill="1" applyAlignment="1">
      <alignment vertical="top"/>
      <protection/>
    </xf>
    <xf numFmtId="18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80" fontId="2" fillId="0" borderId="13"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3" xfId="57" applyNumberFormat="1" applyFont="1" applyFill="1" applyBorder="1" applyAlignment="1">
      <alignment horizontal="center" vertical="top" wrapText="1"/>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80" fontId="3" fillId="0" borderId="0" xfId="57" applyNumberFormat="1" applyFont="1" applyFill="1" applyAlignment="1">
      <alignment vertical="top"/>
      <protection/>
    </xf>
    <xf numFmtId="0" fontId="20" fillId="0" borderId="12" xfId="57" applyNumberFormat="1" applyFont="1" applyFill="1" applyBorder="1" applyAlignment="1" applyProtection="1">
      <alignment vertical="top"/>
      <protection/>
    </xf>
    <xf numFmtId="0" fontId="2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1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22" fillId="0" borderId="0" xfId="57" applyNumberFormat="1" applyFont="1" applyFill="1">
      <alignment/>
      <protection/>
    </xf>
    <xf numFmtId="180" fontId="23" fillId="0" borderId="16" xfId="58" applyNumberFormat="1" applyFont="1" applyFill="1" applyBorder="1" applyAlignment="1">
      <alignment horizontal="right" vertical="top"/>
      <protection/>
    </xf>
    <xf numFmtId="180" fontId="6" fillId="0" borderId="17" xfId="58" applyNumberFormat="1" applyFont="1" applyFill="1" applyBorder="1" applyAlignment="1">
      <alignment horizontal="right" vertical="top"/>
      <protection/>
    </xf>
    <xf numFmtId="0" fontId="16"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6" fillId="0" borderId="0" xfId="0" applyFont="1" applyFill="1" applyAlignment="1">
      <alignment/>
    </xf>
    <xf numFmtId="0" fontId="0" fillId="0" borderId="0" xfId="0" applyFill="1" applyAlignment="1">
      <alignment/>
    </xf>
    <xf numFmtId="2" fontId="3" fillId="0" borderId="13" xfId="58" applyNumberFormat="1" applyFont="1" applyFill="1" applyBorder="1" applyAlignment="1">
      <alignment horizontal="center" vertical="top"/>
      <protection/>
    </xf>
    <xf numFmtId="2" fontId="2" fillId="33" borderId="13" xfId="57" applyNumberFormat="1" applyFont="1" applyFill="1" applyBorder="1" applyAlignment="1" applyProtection="1">
      <alignment horizontal="right" vertical="top"/>
      <protection locked="0"/>
    </xf>
    <xf numFmtId="0" fontId="63" fillId="0" borderId="0" xfId="57" applyNumberFormat="1" applyFont="1" applyFill="1">
      <alignment/>
      <protection/>
    </xf>
    <xf numFmtId="0" fontId="27" fillId="0" borderId="0" xfId="58" applyNumberFormat="1" applyFont="1" applyFill="1">
      <alignment/>
      <protection/>
    </xf>
    <xf numFmtId="0" fontId="64" fillId="0" borderId="0" xfId="57" applyNumberFormat="1" applyFont="1" applyFill="1">
      <alignment/>
      <protection/>
    </xf>
    <xf numFmtId="0" fontId="28" fillId="0" borderId="0" xfId="58" applyNumberFormat="1" applyFont="1" applyFill="1">
      <alignment/>
      <protection/>
    </xf>
    <xf numFmtId="0" fontId="61" fillId="0" borderId="0" xfId="57" applyNumberFormat="1" applyFont="1" applyFill="1">
      <alignment/>
      <protection/>
    </xf>
    <xf numFmtId="0" fontId="21" fillId="0" borderId="11" xfId="58" applyNumberFormat="1" applyFont="1" applyFill="1" applyBorder="1" applyAlignment="1" applyProtection="1">
      <alignment vertical="center" wrapText="1"/>
      <protection locked="0"/>
    </xf>
    <xf numFmtId="10" fontId="24" fillId="0" borderId="11" xfId="63" applyNumberFormat="1" applyFont="1" applyFill="1" applyBorder="1" applyAlignment="1">
      <alignment horizontal="center" vertical="center"/>
    </xf>
    <xf numFmtId="0" fontId="14" fillId="34" borderId="11" xfId="58" applyNumberFormat="1" applyFont="1" applyFill="1" applyBorder="1" applyAlignment="1" applyProtection="1">
      <alignment vertical="center" wrapText="1"/>
      <protection locked="0"/>
    </xf>
    <xf numFmtId="0" fontId="0" fillId="34" borderId="0" xfId="57" applyNumberFormat="1" applyFill="1">
      <alignment/>
      <protection/>
    </xf>
    <xf numFmtId="0" fontId="0" fillId="33" borderId="0" xfId="57" applyNumberFormat="1" applyFill="1">
      <alignment/>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7"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2" fontId="2" fillId="35" borderId="18" xfId="58" applyNumberFormat="1" applyFont="1" applyFill="1" applyBorder="1" applyAlignment="1">
      <alignment horizontal="right" vertical="top"/>
      <protection/>
    </xf>
    <xf numFmtId="0" fontId="2" fillId="35" borderId="13" xfId="58" applyNumberFormat="1" applyFont="1" applyFill="1" applyBorder="1" applyAlignment="1">
      <alignment horizontal="left" vertical="top"/>
      <protection/>
    </xf>
    <xf numFmtId="0" fontId="2" fillId="35" borderId="10" xfId="58" applyNumberFormat="1" applyFont="1" applyFill="1" applyBorder="1" applyAlignment="1">
      <alignment horizontal="left" vertical="top"/>
      <protection/>
    </xf>
    <xf numFmtId="0" fontId="2" fillId="35" borderId="15" xfId="58" applyNumberFormat="1" applyFont="1" applyFill="1" applyBorder="1" applyAlignment="1">
      <alignment horizontal="left" vertical="top"/>
      <protection/>
    </xf>
    <xf numFmtId="0" fontId="3" fillId="35" borderId="0" xfId="57" applyNumberFormat="1" applyFont="1" applyFill="1" applyAlignment="1">
      <alignment vertical="top"/>
      <protection/>
    </xf>
    <xf numFmtId="0" fontId="0" fillId="35" borderId="0" xfId="57" applyNumberFormat="1" applyFill="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41"/>
  <sheetViews>
    <sheetView showGridLines="0" tabSelected="1" view="pageBreakPreview" zoomScale="60" zoomScaleNormal="73" zoomScalePageLayoutView="0" workbookViewId="0" topLeftCell="A26">
      <selection activeCell="B18" sqref="B18"/>
    </sheetView>
  </sheetViews>
  <sheetFormatPr defaultColWidth="9.140625" defaultRowHeight="15"/>
  <cols>
    <col min="1" max="1" width="10.421875" style="47" customWidth="1"/>
    <col min="2" max="2" width="47.8515625" style="47" customWidth="1"/>
    <col min="3" max="3" width="10.140625" style="47" hidden="1" customWidth="1"/>
    <col min="4" max="4" width="14.57421875" style="47" customWidth="1"/>
    <col min="5" max="5" width="11.28125" style="47" customWidth="1"/>
    <col min="6" max="6" width="14.421875" style="47" hidden="1" customWidth="1"/>
    <col min="7" max="7" width="14.140625" style="47" hidden="1" customWidth="1"/>
    <col min="8" max="9" width="12.140625" style="47" hidden="1" customWidth="1"/>
    <col min="10" max="10" width="9.00390625" style="47" hidden="1" customWidth="1"/>
    <col min="11" max="11" width="19.57421875" style="47" hidden="1" customWidth="1"/>
    <col min="12" max="12" width="14.28125" style="47" hidden="1" customWidth="1"/>
    <col min="13" max="13" width="19.00390625" style="47" customWidth="1"/>
    <col min="14" max="14" width="15.28125" style="48" hidden="1" customWidth="1"/>
    <col min="15" max="15" width="14.28125" style="47" hidden="1" customWidth="1"/>
    <col min="16" max="16" width="17.28125" style="47" hidden="1" customWidth="1"/>
    <col min="17" max="17" width="18.421875" style="47" hidden="1" customWidth="1"/>
    <col min="18" max="18" width="17.421875" style="47" hidden="1" customWidth="1"/>
    <col min="19" max="19" width="14.7109375" style="47" hidden="1" customWidth="1"/>
    <col min="20" max="20" width="14.8515625" style="47" hidden="1" customWidth="1"/>
    <col min="21" max="21" width="16.421875" style="47" hidden="1" customWidth="1"/>
    <col min="22" max="22" width="13.00390625" style="47" hidden="1" customWidth="1"/>
    <col min="23" max="50" width="9.140625" style="47" hidden="1" customWidth="1"/>
    <col min="51" max="51" width="29.8515625" style="47" customWidth="1"/>
    <col min="52" max="52" width="10.28125" style="47" hidden="1" customWidth="1"/>
    <col min="53" max="53" width="21.00390625" style="47" hidden="1" customWidth="1"/>
    <col min="54" max="54" width="20.57421875" style="47" customWidth="1"/>
    <col min="55" max="55" width="43.57421875" style="47" hidden="1" customWidth="1"/>
    <col min="56" max="238" width="9.140625" style="47" customWidth="1"/>
    <col min="239" max="243" width="9.140625" style="49" customWidth="1"/>
    <col min="244" max="16384" width="9.140625" style="47"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4</v>
      </c>
      <c r="B2" s="4" t="s">
        <v>5</v>
      </c>
      <c r="C2" s="52" t="s">
        <v>6</v>
      </c>
      <c r="D2" s="52"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8" t="s">
        <v>93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100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101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8.25" customHeight="1">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hidden="1">
      <c r="A9" s="74" t="s">
        <v>13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41.2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97</v>
      </c>
      <c r="AZ10" s="13" t="s">
        <v>19</v>
      </c>
      <c r="BA10" s="13" t="s">
        <v>14</v>
      </c>
      <c r="BB10" s="13" t="s">
        <v>14</v>
      </c>
      <c r="BC10" s="13" t="s">
        <v>15</v>
      </c>
      <c r="IE10" s="15"/>
      <c r="IF10" s="15"/>
      <c r="IG10" s="15"/>
      <c r="IH10" s="15"/>
      <c r="II10" s="15"/>
    </row>
    <row r="11" spans="1:243" s="14" customFormat="1" ht="78" customHeight="1">
      <c r="A11" s="13" t="s">
        <v>0</v>
      </c>
      <c r="B11" s="13" t="s">
        <v>20</v>
      </c>
      <c r="C11" s="13" t="s">
        <v>1</v>
      </c>
      <c r="D11" s="13" t="s">
        <v>21</v>
      </c>
      <c r="E11" s="13" t="s">
        <v>22</v>
      </c>
      <c r="F11" s="13" t="s">
        <v>2</v>
      </c>
      <c r="G11" s="13"/>
      <c r="H11" s="13"/>
      <c r="I11" s="13" t="s">
        <v>23</v>
      </c>
      <c r="J11" s="13" t="s">
        <v>24</v>
      </c>
      <c r="K11" s="13" t="s">
        <v>25</v>
      </c>
      <c r="L11" s="13" t="s">
        <v>26</v>
      </c>
      <c r="M11" s="16" t="s">
        <v>27</v>
      </c>
      <c r="N11" s="13" t="s">
        <v>28</v>
      </c>
      <c r="O11" s="13" t="s">
        <v>29</v>
      </c>
      <c r="P11" s="13" t="s">
        <v>30</v>
      </c>
      <c r="Q11" s="13" t="s">
        <v>31</v>
      </c>
      <c r="R11" s="13"/>
      <c r="S11" s="13"/>
      <c r="T11" s="13" t="s">
        <v>32</v>
      </c>
      <c r="U11" s="13" t="s">
        <v>33</v>
      </c>
      <c r="V11" s="13" t="s">
        <v>34</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35</v>
      </c>
      <c r="BB11" s="17" t="s">
        <v>102</v>
      </c>
      <c r="BC11" s="17" t="s">
        <v>36</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30" customHeight="1">
      <c r="A13" s="19">
        <v>1</v>
      </c>
      <c r="B13" s="57" t="s">
        <v>70</v>
      </c>
      <c r="C13" s="20" t="s">
        <v>39</v>
      </c>
      <c r="D13" s="29"/>
      <c r="E13" s="22"/>
      <c r="F13" s="29"/>
      <c r="G13" s="30"/>
      <c r="H13" s="23"/>
      <c r="I13" s="21" t="s">
        <v>71</v>
      </c>
      <c r="J13" s="24">
        <f aca="true" t="shared" si="0" ref="J13:J31">IF(I13="Less(-)",-1,1)</f>
      </c>
      <c r="K13" s="25" t="s">
        <v>71</v>
      </c>
      <c r="L13" s="25" t="s">
        <v>71</v>
      </c>
      <c r="M13" s="58"/>
      <c r="N13" s="31"/>
      <c r="O13" s="31"/>
      <c r="P13" s="32"/>
      <c r="Q13" s="31"/>
      <c r="R13" s="31"/>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3" t="s">
        <v>71</v>
      </c>
      <c r="BB13" s="53" t="s">
        <v>71</v>
      </c>
      <c r="BC13" s="26" t="s">
        <v>71</v>
      </c>
      <c r="IE13" s="28">
        <v>1.01</v>
      </c>
      <c r="IF13" s="28" t="s">
        <v>42</v>
      </c>
      <c r="IG13" s="28" t="s">
        <v>38</v>
      </c>
      <c r="IH13" s="28">
        <v>123.223</v>
      </c>
      <c r="II13" s="28" t="s">
        <v>40</v>
      </c>
    </row>
    <row r="14" spans="1:243" s="27" customFormat="1" ht="67.5">
      <c r="A14" s="19">
        <v>1.01</v>
      </c>
      <c r="B14" s="26" t="s">
        <v>72</v>
      </c>
      <c r="C14" s="20" t="s">
        <v>43</v>
      </c>
      <c r="D14" s="56">
        <v>800</v>
      </c>
      <c r="E14" s="22" t="s">
        <v>95</v>
      </c>
      <c r="F14" s="55">
        <v>61.6</v>
      </c>
      <c r="G14" s="30"/>
      <c r="H14" s="30"/>
      <c r="I14" s="21" t="s">
        <v>41</v>
      </c>
      <c r="J14" s="24">
        <f t="shared" si="0"/>
        <v>1</v>
      </c>
      <c r="K14" s="25" t="s">
        <v>64</v>
      </c>
      <c r="L14" s="25" t="s">
        <v>8</v>
      </c>
      <c r="M14" s="60"/>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3">
        <f aca="true" t="shared" si="1" ref="BA14:BA31">total_amount_ba($B$2,$D$2,D14,F14,J14,K14,M14)</f>
        <v>0</v>
      </c>
      <c r="BB14" s="84"/>
      <c r="BC14" s="26" t="e">
        <f aca="true" t="shared" si="2" ref="BC14:BC31">SpellNumber(L14,BB14)</f>
        <v>#NAME?</v>
      </c>
      <c r="IE14" s="28">
        <v>1.02</v>
      </c>
      <c r="IF14" s="28" t="s">
        <v>44</v>
      </c>
      <c r="IG14" s="28" t="s">
        <v>45</v>
      </c>
      <c r="IH14" s="28">
        <v>213</v>
      </c>
      <c r="II14" s="28" t="s">
        <v>40</v>
      </c>
    </row>
    <row r="15" spans="1:243" s="27" customFormat="1" ht="67.5">
      <c r="A15" s="19">
        <v>1.02</v>
      </c>
      <c r="B15" s="26" t="s">
        <v>73</v>
      </c>
      <c r="C15" s="20" t="s">
        <v>46</v>
      </c>
      <c r="D15" s="56">
        <v>800</v>
      </c>
      <c r="E15" s="22" t="s">
        <v>74</v>
      </c>
      <c r="F15" s="55">
        <v>124.32</v>
      </c>
      <c r="G15" s="30"/>
      <c r="H15" s="30"/>
      <c r="I15" s="21" t="s">
        <v>41</v>
      </c>
      <c r="J15" s="24">
        <f t="shared" si="0"/>
        <v>1</v>
      </c>
      <c r="K15" s="25" t="s">
        <v>64</v>
      </c>
      <c r="L15" s="25" t="s">
        <v>8</v>
      </c>
      <c r="M15" s="60"/>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3">
        <f t="shared" si="1"/>
        <v>0</v>
      </c>
      <c r="BB15" s="84"/>
      <c r="BC15" s="26" t="str">
        <f t="shared" si="2"/>
        <v>INR Zero Only</v>
      </c>
      <c r="IE15" s="28">
        <v>2</v>
      </c>
      <c r="IF15" s="28" t="s">
        <v>37</v>
      </c>
      <c r="IG15" s="28" t="s">
        <v>47</v>
      </c>
      <c r="IH15" s="28">
        <v>10</v>
      </c>
      <c r="II15" s="28" t="s">
        <v>40</v>
      </c>
    </row>
    <row r="16" spans="1:243" s="27" customFormat="1" ht="42.75" customHeight="1">
      <c r="A16" s="19">
        <v>1.03</v>
      </c>
      <c r="B16" s="26" t="s">
        <v>75</v>
      </c>
      <c r="C16" s="20" t="s">
        <v>48</v>
      </c>
      <c r="D16" s="56">
        <v>130</v>
      </c>
      <c r="E16" s="22" t="s">
        <v>76</v>
      </c>
      <c r="F16" s="55">
        <v>2.9</v>
      </c>
      <c r="G16" s="30"/>
      <c r="H16" s="30"/>
      <c r="I16" s="21" t="s">
        <v>41</v>
      </c>
      <c r="J16" s="24">
        <f t="shared" si="0"/>
        <v>1</v>
      </c>
      <c r="K16" s="25" t="s">
        <v>64</v>
      </c>
      <c r="L16" s="25" t="s">
        <v>8</v>
      </c>
      <c r="M16" s="60"/>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3">
        <f t="shared" si="1"/>
        <v>0</v>
      </c>
      <c r="BB16" s="84"/>
      <c r="BC16" s="26" t="str">
        <f t="shared" si="2"/>
        <v>INR Zero Only</v>
      </c>
      <c r="IE16" s="28"/>
      <c r="IF16" s="28"/>
      <c r="IG16" s="28"/>
      <c r="IH16" s="28"/>
      <c r="II16" s="28"/>
    </row>
    <row r="17" spans="1:243" s="27" customFormat="1" ht="87.75" customHeight="1">
      <c r="A17" s="19">
        <v>1.04</v>
      </c>
      <c r="B17" s="26" t="s">
        <v>77</v>
      </c>
      <c r="C17" s="20" t="s">
        <v>49</v>
      </c>
      <c r="D17" s="56">
        <v>130</v>
      </c>
      <c r="E17" s="22" t="s">
        <v>76</v>
      </c>
      <c r="F17" s="55">
        <v>156.62</v>
      </c>
      <c r="G17" s="30"/>
      <c r="H17" s="30"/>
      <c r="I17" s="21" t="s">
        <v>41</v>
      </c>
      <c r="J17" s="24">
        <f t="shared" si="0"/>
        <v>1</v>
      </c>
      <c r="K17" s="25" t="s">
        <v>64</v>
      </c>
      <c r="L17" s="25" t="s">
        <v>8</v>
      </c>
      <c r="M17" s="60"/>
      <c r="N17" s="31"/>
      <c r="O17" s="31"/>
      <c r="P17" s="32"/>
      <c r="Q17" s="31"/>
      <c r="R17" s="31"/>
      <c r="S17" s="33"/>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3">
        <f t="shared" si="1"/>
        <v>0</v>
      </c>
      <c r="BB17" s="84"/>
      <c r="BC17" s="26" t="str">
        <f t="shared" si="2"/>
        <v>INR Zero Only</v>
      </c>
      <c r="IE17" s="28"/>
      <c r="IF17" s="28"/>
      <c r="IG17" s="28"/>
      <c r="IH17" s="28"/>
      <c r="II17" s="28"/>
    </row>
    <row r="18" spans="1:243" s="27" customFormat="1" ht="67.5">
      <c r="A18" s="19">
        <v>1.05</v>
      </c>
      <c r="B18" s="26" t="s">
        <v>78</v>
      </c>
      <c r="C18" s="20" t="s">
        <v>50</v>
      </c>
      <c r="D18" s="56">
        <v>13750</v>
      </c>
      <c r="E18" s="22" t="s">
        <v>96</v>
      </c>
      <c r="F18" s="55">
        <v>15.33</v>
      </c>
      <c r="G18" s="30"/>
      <c r="H18" s="30"/>
      <c r="I18" s="21" t="s">
        <v>41</v>
      </c>
      <c r="J18" s="24">
        <f t="shared" si="0"/>
        <v>1</v>
      </c>
      <c r="K18" s="25" t="s">
        <v>64</v>
      </c>
      <c r="L18" s="25" t="s">
        <v>8</v>
      </c>
      <c r="M18" s="60"/>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53">
        <f t="shared" si="1"/>
        <v>0</v>
      </c>
      <c r="BB18" s="84"/>
      <c r="BC18" s="26" t="str">
        <f t="shared" si="2"/>
        <v>INR Zero Only</v>
      </c>
      <c r="IE18" s="28"/>
      <c r="IF18" s="28"/>
      <c r="IG18" s="28"/>
      <c r="IH18" s="28"/>
      <c r="II18" s="28"/>
    </row>
    <row r="19" spans="1:243" s="27" customFormat="1" ht="67.5">
      <c r="A19" s="19">
        <v>1.06</v>
      </c>
      <c r="B19" s="26" t="s">
        <v>79</v>
      </c>
      <c r="C19" s="20" t="s">
        <v>51</v>
      </c>
      <c r="D19" s="56">
        <v>1000</v>
      </c>
      <c r="E19" s="22" t="s">
        <v>96</v>
      </c>
      <c r="F19" s="55">
        <v>16.49</v>
      </c>
      <c r="G19" s="30"/>
      <c r="H19" s="30"/>
      <c r="I19" s="21" t="s">
        <v>41</v>
      </c>
      <c r="J19" s="24">
        <f t="shared" si="0"/>
        <v>1</v>
      </c>
      <c r="K19" s="25" t="s">
        <v>64</v>
      </c>
      <c r="L19" s="25" t="s">
        <v>8</v>
      </c>
      <c r="M19" s="60"/>
      <c r="N19" s="31"/>
      <c r="O19" s="31"/>
      <c r="P19" s="32"/>
      <c r="Q19" s="31"/>
      <c r="R19" s="31"/>
      <c r="S19" s="33"/>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53">
        <f t="shared" si="1"/>
        <v>0</v>
      </c>
      <c r="BB19" s="84"/>
      <c r="BC19" s="26" t="str">
        <f t="shared" si="2"/>
        <v>INR Zero Only</v>
      </c>
      <c r="IE19" s="28"/>
      <c r="IF19" s="28"/>
      <c r="IG19" s="28"/>
      <c r="IH19" s="28"/>
      <c r="II19" s="28"/>
    </row>
    <row r="20" spans="1:243" s="27" customFormat="1" ht="85.5">
      <c r="A20" s="19">
        <v>1.07</v>
      </c>
      <c r="B20" s="26" t="s">
        <v>80</v>
      </c>
      <c r="C20" s="20" t="s">
        <v>52</v>
      </c>
      <c r="D20" s="56">
        <v>1.219</v>
      </c>
      <c r="E20" s="22" t="s">
        <v>81</v>
      </c>
      <c r="F20" s="55">
        <v>133661.28</v>
      </c>
      <c r="G20" s="30"/>
      <c r="H20" s="30"/>
      <c r="I20" s="21" t="s">
        <v>41</v>
      </c>
      <c r="J20" s="24">
        <f t="shared" si="0"/>
        <v>1</v>
      </c>
      <c r="K20" s="25" t="s">
        <v>64</v>
      </c>
      <c r="L20" s="25" t="s">
        <v>8</v>
      </c>
      <c r="M20" s="60"/>
      <c r="N20" s="31"/>
      <c r="O20" s="31"/>
      <c r="P20" s="32"/>
      <c r="Q20" s="31"/>
      <c r="R20" s="31"/>
      <c r="S20" s="33"/>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53">
        <f t="shared" si="1"/>
        <v>0</v>
      </c>
      <c r="BB20" s="84"/>
      <c r="BC20" s="26" t="str">
        <f t="shared" si="2"/>
        <v>INR Zero Only</v>
      </c>
      <c r="IE20" s="28"/>
      <c r="IF20" s="28"/>
      <c r="IG20" s="28"/>
      <c r="IH20" s="28"/>
      <c r="II20" s="28"/>
    </row>
    <row r="21" spans="1:243" s="27" customFormat="1" ht="67.5">
      <c r="A21" s="19">
        <v>1.08</v>
      </c>
      <c r="B21" s="26" t="s">
        <v>82</v>
      </c>
      <c r="C21" s="20" t="s">
        <v>53</v>
      </c>
      <c r="D21" s="56">
        <v>350</v>
      </c>
      <c r="E21" s="22" t="s">
        <v>74</v>
      </c>
      <c r="F21" s="55">
        <v>50.32</v>
      </c>
      <c r="G21" s="30"/>
      <c r="H21" s="30"/>
      <c r="I21" s="21" t="s">
        <v>41</v>
      </c>
      <c r="J21" s="24">
        <f t="shared" si="0"/>
        <v>1</v>
      </c>
      <c r="K21" s="25" t="s">
        <v>64</v>
      </c>
      <c r="L21" s="25" t="s">
        <v>8</v>
      </c>
      <c r="M21" s="60"/>
      <c r="N21" s="31"/>
      <c r="O21" s="31"/>
      <c r="P21" s="32"/>
      <c r="Q21" s="31"/>
      <c r="R21" s="31"/>
      <c r="S21" s="33"/>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53">
        <f t="shared" si="1"/>
        <v>0</v>
      </c>
      <c r="BB21" s="84"/>
      <c r="BC21" s="26" t="str">
        <f t="shared" si="2"/>
        <v>INR Zero Only</v>
      </c>
      <c r="IE21" s="28"/>
      <c r="IF21" s="28"/>
      <c r="IG21" s="28"/>
      <c r="IH21" s="28"/>
      <c r="II21" s="28"/>
    </row>
    <row r="22" spans="1:243" s="27" customFormat="1" ht="85.5">
      <c r="A22" s="19">
        <v>1.09</v>
      </c>
      <c r="B22" s="26" t="s">
        <v>83</v>
      </c>
      <c r="C22" s="20" t="s">
        <v>54</v>
      </c>
      <c r="D22" s="56">
        <v>310</v>
      </c>
      <c r="E22" s="22" t="s">
        <v>74</v>
      </c>
      <c r="F22" s="55">
        <v>35.02</v>
      </c>
      <c r="G22" s="30"/>
      <c r="H22" s="30"/>
      <c r="I22" s="21" t="s">
        <v>41</v>
      </c>
      <c r="J22" s="24">
        <f t="shared" si="0"/>
        <v>1</v>
      </c>
      <c r="K22" s="25" t="s">
        <v>64</v>
      </c>
      <c r="L22" s="25" t="s">
        <v>8</v>
      </c>
      <c r="M22" s="60"/>
      <c r="N22" s="31"/>
      <c r="O22" s="31"/>
      <c r="P22" s="32"/>
      <c r="Q22" s="31"/>
      <c r="R22" s="31"/>
      <c r="S22" s="33"/>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53">
        <f t="shared" si="1"/>
        <v>0</v>
      </c>
      <c r="BB22" s="84"/>
      <c r="BC22" s="26" t="str">
        <f t="shared" si="2"/>
        <v>INR Zero Only</v>
      </c>
      <c r="IE22" s="28"/>
      <c r="IF22" s="28"/>
      <c r="IG22" s="28"/>
      <c r="IH22" s="28"/>
      <c r="II22" s="28"/>
    </row>
    <row r="23" spans="1:243" s="27" customFormat="1" ht="342">
      <c r="A23" s="59">
        <v>1.1</v>
      </c>
      <c r="B23" s="26" t="s">
        <v>84</v>
      </c>
      <c r="C23" s="20" t="s">
        <v>55</v>
      </c>
      <c r="D23" s="56">
        <v>300</v>
      </c>
      <c r="E23" s="22" t="s">
        <v>74</v>
      </c>
      <c r="F23" s="55">
        <v>1431.33</v>
      </c>
      <c r="G23" s="30"/>
      <c r="H23" s="30"/>
      <c r="I23" s="21" t="s">
        <v>41</v>
      </c>
      <c r="J23" s="24">
        <f t="shared" si="0"/>
        <v>1</v>
      </c>
      <c r="K23" s="25" t="s">
        <v>64</v>
      </c>
      <c r="L23" s="25" t="s">
        <v>8</v>
      </c>
      <c r="M23" s="60"/>
      <c r="N23" s="31"/>
      <c r="O23" s="31"/>
      <c r="P23" s="32"/>
      <c r="Q23" s="31"/>
      <c r="R23" s="31"/>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53">
        <f t="shared" si="1"/>
        <v>0</v>
      </c>
      <c r="BB23" s="84"/>
      <c r="BC23" s="26" t="str">
        <f t="shared" si="2"/>
        <v>INR Zero Only</v>
      </c>
      <c r="IE23" s="28"/>
      <c r="IF23" s="28"/>
      <c r="IG23" s="28"/>
      <c r="IH23" s="28"/>
      <c r="II23" s="28"/>
    </row>
    <row r="24" spans="1:243" s="27" customFormat="1" ht="67.5">
      <c r="A24" s="19">
        <v>1.11</v>
      </c>
      <c r="B24" s="26" t="s">
        <v>85</v>
      </c>
      <c r="C24" s="20" t="s">
        <v>56</v>
      </c>
      <c r="D24" s="56">
        <v>500</v>
      </c>
      <c r="E24" s="22" t="s">
        <v>74</v>
      </c>
      <c r="F24" s="55">
        <v>67.66</v>
      </c>
      <c r="G24" s="30"/>
      <c r="H24" s="30"/>
      <c r="I24" s="21" t="s">
        <v>41</v>
      </c>
      <c r="J24" s="24">
        <f t="shared" si="0"/>
        <v>1</v>
      </c>
      <c r="K24" s="25" t="s">
        <v>64</v>
      </c>
      <c r="L24" s="25" t="s">
        <v>8</v>
      </c>
      <c r="M24" s="60"/>
      <c r="N24" s="31"/>
      <c r="O24" s="31"/>
      <c r="P24" s="32"/>
      <c r="Q24" s="31"/>
      <c r="R24" s="31"/>
      <c r="S24" s="33"/>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53">
        <f t="shared" si="1"/>
        <v>0</v>
      </c>
      <c r="BB24" s="84"/>
      <c r="BC24" s="26" t="str">
        <f t="shared" si="2"/>
        <v>INR Zero Only</v>
      </c>
      <c r="IE24" s="28"/>
      <c r="IF24" s="28"/>
      <c r="IG24" s="28"/>
      <c r="IH24" s="28"/>
      <c r="II24" s="28"/>
    </row>
    <row r="25" spans="1:243" s="27" customFormat="1" ht="67.5">
      <c r="A25" s="19">
        <v>1.12</v>
      </c>
      <c r="B25" s="26" t="s">
        <v>86</v>
      </c>
      <c r="C25" s="20" t="s">
        <v>57</v>
      </c>
      <c r="D25" s="56">
        <v>500</v>
      </c>
      <c r="E25" s="22" t="s">
        <v>74</v>
      </c>
      <c r="F25" s="55">
        <v>35.74</v>
      </c>
      <c r="G25" s="30"/>
      <c r="H25" s="30"/>
      <c r="I25" s="21" t="s">
        <v>41</v>
      </c>
      <c r="J25" s="24">
        <f t="shared" si="0"/>
        <v>1</v>
      </c>
      <c r="K25" s="25" t="s">
        <v>64</v>
      </c>
      <c r="L25" s="25" t="s">
        <v>8</v>
      </c>
      <c r="M25" s="60"/>
      <c r="N25" s="31"/>
      <c r="O25" s="31"/>
      <c r="P25" s="32"/>
      <c r="Q25" s="31"/>
      <c r="R25" s="31"/>
      <c r="S25" s="33"/>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53">
        <f t="shared" si="1"/>
        <v>0</v>
      </c>
      <c r="BB25" s="84"/>
      <c r="BC25" s="26" t="str">
        <f t="shared" si="2"/>
        <v>INR Zero Only</v>
      </c>
      <c r="IE25" s="28"/>
      <c r="IF25" s="28"/>
      <c r="IG25" s="28"/>
      <c r="IH25" s="28"/>
      <c r="II25" s="28"/>
    </row>
    <row r="26" spans="1:243" s="27" customFormat="1" ht="67.5">
      <c r="A26" s="19">
        <v>1.13</v>
      </c>
      <c r="B26" s="26" t="s">
        <v>87</v>
      </c>
      <c r="C26" s="20" t="s">
        <v>58</v>
      </c>
      <c r="D26" s="56">
        <v>1700</v>
      </c>
      <c r="E26" s="22" t="s">
        <v>74</v>
      </c>
      <c r="F26" s="55">
        <v>79.63</v>
      </c>
      <c r="G26" s="30"/>
      <c r="H26" s="30"/>
      <c r="I26" s="21" t="s">
        <v>41</v>
      </c>
      <c r="J26" s="24">
        <f t="shared" si="0"/>
        <v>1</v>
      </c>
      <c r="K26" s="25" t="s">
        <v>64</v>
      </c>
      <c r="L26" s="25" t="s">
        <v>8</v>
      </c>
      <c r="M26" s="60"/>
      <c r="N26" s="31"/>
      <c r="O26" s="31"/>
      <c r="P26" s="32"/>
      <c r="Q26" s="31"/>
      <c r="R26" s="31"/>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53">
        <f t="shared" si="1"/>
        <v>0</v>
      </c>
      <c r="BB26" s="84"/>
      <c r="BC26" s="26" t="str">
        <f t="shared" si="2"/>
        <v>INR Zero Only</v>
      </c>
      <c r="IE26" s="28"/>
      <c r="IF26" s="28"/>
      <c r="IG26" s="28"/>
      <c r="IH26" s="28"/>
      <c r="II26" s="28"/>
    </row>
    <row r="27" spans="1:243" s="27" customFormat="1" ht="67.5">
      <c r="A27" s="19">
        <v>1.14</v>
      </c>
      <c r="B27" s="26" t="s">
        <v>88</v>
      </c>
      <c r="C27" s="20" t="s">
        <v>59</v>
      </c>
      <c r="D27" s="56">
        <v>500</v>
      </c>
      <c r="E27" s="22" t="s">
        <v>74</v>
      </c>
      <c r="F27" s="55">
        <v>12.03</v>
      </c>
      <c r="G27" s="30"/>
      <c r="H27" s="30"/>
      <c r="I27" s="21" t="s">
        <v>41</v>
      </c>
      <c r="J27" s="24">
        <f t="shared" si="0"/>
        <v>1</v>
      </c>
      <c r="K27" s="25" t="s">
        <v>64</v>
      </c>
      <c r="L27" s="25" t="s">
        <v>8</v>
      </c>
      <c r="M27" s="60"/>
      <c r="N27" s="31"/>
      <c r="O27" s="31"/>
      <c r="P27" s="32"/>
      <c r="Q27" s="31"/>
      <c r="R27" s="31"/>
      <c r="S27" s="33"/>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53">
        <f t="shared" si="1"/>
        <v>0</v>
      </c>
      <c r="BB27" s="84"/>
      <c r="BC27" s="26" t="str">
        <f t="shared" si="2"/>
        <v>INR Zero Only</v>
      </c>
      <c r="IE27" s="28"/>
      <c r="IF27" s="28"/>
      <c r="IG27" s="28"/>
      <c r="IH27" s="28"/>
      <c r="II27" s="28"/>
    </row>
    <row r="28" spans="1:243" s="27" customFormat="1" ht="67.5">
      <c r="A28" s="19">
        <v>1.15</v>
      </c>
      <c r="B28" s="26" t="s">
        <v>89</v>
      </c>
      <c r="C28" s="20" t="s">
        <v>60</v>
      </c>
      <c r="D28" s="56">
        <v>500</v>
      </c>
      <c r="E28" s="22" t="s">
        <v>74</v>
      </c>
      <c r="F28" s="55">
        <v>65.36</v>
      </c>
      <c r="G28" s="30"/>
      <c r="H28" s="30"/>
      <c r="I28" s="21" t="s">
        <v>41</v>
      </c>
      <c r="J28" s="24">
        <f t="shared" si="0"/>
        <v>1</v>
      </c>
      <c r="K28" s="25" t="s">
        <v>64</v>
      </c>
      <c r="L28" s="25" t="s">
        <v>8</v>
      </c>
      <c r="M28" s="60"/>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53">
        <f t="shared" si="1"/>
        <v>0</v>
      </c>
      <c r="BB28" s="84"/>
      <c r="BC28" s="26" t="str">
        <f t="shared" si="2"/>
        <v>INR Zero Only</v>
      </c>
      <c r="IE28" s="28"/>
      <c r="IF28" s="28"/>
      <c r="IG28" s="28"/>
      <c r="IH28" s="28"/>
      <c r="II28" s="28"/>
    </row>
    <row r="29" spans="1:243" s="27" customFormat="1" ht="67.5">
      <c r="A29" s="19">
        <v>1.16</v>
      </c>
      <c r="B29" s="26" t="s">
        <v>90</v>
      </c>
      <c r="C29" s="20" t="s">
        <v>67</v>
      </c>
      <c r="D29" s="56">
        <v>800</v>
      </c>
      <c r="E29" s="22" t="s">
        <v>74</v>
      </c>
      <c r="F29" s="55">
        <v>99.37</v>
      </c>
      <c r="G29" s="30"/>
      <c r="H29" s="30"/>
      <c r="I29" s="21" t="s">
        <v>41</v>
      </c>
      <c r="J29" s="24">
        <f t="shared" si="0"/>
        <v>1</v>
      </c>
      <c r="K29" s="25" t="s">
        <v>64</v>
      </c>
      <c r="L29" s="25" t="s">
        <v>8</v>
      </c>
      <c r="M29" s="60"/>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53">
        <f t="shared" si="1"/>
        <v>0</v>
      </c>
      <c r="BB29" s="84"/>
      <c r="BC29" s="26" t="str">
        <f t="shared" si="2"/>
        <v>INR Zero Only</v>
      </c>
      <c r="IE29" s="28"/>
      <c r="IF29" s="28"/>
      <c r="IG29" s="28"/>
      <c r="IH29" s="28"/>
      <c r="II29" s="28"/>
    </row>
    <row r="30" spans="1:243" s="27" customFormat="1" ht="67.5">
      <c r="A30" s="19">
        <v>1.17</v>
      </c>
      <c r="B30" s="26" t="s">
        <v>91</v>
      </c>
      <c r="C30" s="20" t="s">
        <v>68</v>
      </c>
      <c r="D30" s="56">
        <v>35</v>
      </c>
      <c r="E30" s="22" t="s">
        <v>96</v>
      </c>
      <c r="F30" s="55">
        <v>616.01</v>
      </c>
      <c r="G30" s="30"/>
      <c r="H30" s="30"/>
      <c r="I30" s="21" t="s">
        <v>41</v>
      </c>
      <c r="J30" s="24">
        <f t="shared" si="0"/>
        <v>1</v>
      </c>
      <c r="K30" s="25" t="s">
        <v>64</v>
      </c>
      <c r="L30" s="25" t="s">
        <v>8</v>
      </c>
      <c r="M30" s="60"/>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53">
        <f t="shared" si="1"/>
        <v>0</v>
      </c>
      <c r="BB30" s="84"/>
      <c r="BC30" s="26" t="str">
        <f t="shared" si="2"/>
        <v>INR Zero Only</v>
      </c>
      <c r="IE30" s="28"/>
      <c r="IF30" s="28"/>
      <c r="IG30" s="28"/>
      <c r="IH30" s="28"/>
      <c r="II30" s="28"/>
    </row>
    <row r="31" spans="1:243" s="27" customFormat="1" ht="67.5">
      <c r="A31" s="19">
        <v>1.18</v>
      </c>
      <c r="B31" s="26" t="s">
        <v>94</v>
      </c>
      <c r="C31" s="20" t="s">
        <v>69</v>
      </c>
      <c r="D31" s="56">
        <v>10</v>
      </c>
      <c r="E31" s="22" t="s">
        <v>92</v>
      </c>
      <c r="F31" s="55">
        <v>929.2</v>
      </c>
      <c r="G31" s="30"/>
      <c r="H31" s="30"/>
      <c r="I31" s="21" t="s">
        <v>41</v>
      </c>
      <c r="J31" s="24">
        <f t="shared" si="0"/>
        <v>1</v>
      </c>
      <c r="K31" s="25" t="s">
        <v>64</v>
      </c>
      <c r="L31" s="25" t="s">
        <v>8</v>
      </c>
      <c r="M31" s="60"/>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53">
        <f t="shared" si="1"/>
        <v>0</v>
      </c>
      <c r="BB31" s="84"/>
      <c r="BC31" s="26" t="str">
        <f t="shared" si="2"/>
        <v>INR Zero Only</v>
      </c>
      <c r="IE31" s="28"/>
      <c r="IF31" s="28"/>
      <c r="IG31" s="28"/>
      <c r="IH31" s="28"/>
      <c r="II31" s="28"/>
    </row>
    <row r="32" spans="1:243" s="27" customFormat="1" ht="58.5" customHeight="1">
      <c r="A32" s="85" t="s">
        <v>62</v>
      </c>
      <c r="B32" s="86"/>
      <c r="C32" s="35"/>
      <c r="D32" s="36"/>
      <c r="E32" s="36"/>
      <c r="F32" s="36"/>
      <c r="G32" s="36"/>
      <c r="H32" s="37"/>
      <c r="I32" s="37"/>
      <c r="J32" s="37"/>
      <c r="K32" s="37"/>
      <c r="L32" s="38"/>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54">
        <f>SUM(BA13:BA31)</f>
        <v>0</v>
      </c>
      <c r="BB32" s="54"/>
      <c r="BC32" s="26" t="str">
        <f>SpellNumber($E$2,BB32)</f>
        <v>INR Zero Only</v>
      </c>
      <c r="IE32" s="28">
        <v>4</v>
      </c>
      <c r="IF32" s="28" t="s">
        <v>44</v>
      </c>
      <c r="IG32" s="28" t="s">
        <v>61</v>
      </c>
      <c r="IH32" s="28">
        <v>10</v>
      </c>
      <c r="II32" s="28" t="s">
        <v>40</v>
      </c>
    </row>
    <row r="33" spans="1:243" s="27" customFormat="1" ht="18.75" customHeight="1" hidden="1">
      <c r="A33" s="86" t="s">
        <v>66</v>
      </c>
      <c r="B33" s="87"/>
      <c r="C33" s="40"/>
      <c r="D33" s="68"/>
      <c r="E33" s="66" t="s">
        <v>63</v>
      </c>
      <c r="F33" s="67"/>
      <c r="G33" s="41"/>
      <c r="H33" s="42"/>
      <c r="I33" s="42"/>
      <c r="J33" s="42"/>
      <c r="K33" s="43"/>
      <c r="L33" s="44"/>
      <c r="M33" s="45"/>
      <c r="BA33" s="50">
        <f>IF(ISBLANK(F33),0,IF(E33="Excess (+)",ROUND(BA32+(BA32*F33),2),IF(E33="Less (-)",ROUND(BA32+(BA32*F33*(-1)),2),0)))</f>
        <v>0</v>
      </c>
      <c r="BB33" s="51">
        <f>ROUND(BA33,0)</f>
        <v>0</v>
      </c>
      <c r="BC33" s="26" t="str">
        <f>SpellNumber(L33,BB33)</f>
        <v> Zero Only</v>
      </c>
      <c r="IE33" s="46"/>
      <c r="IF33" s="46"/>
      <c r="IG33" s="46"/>
      <c r="IH33" s="46"/>
      <c r="II33" s="46"/>
    </row>
    <row r="34" spans="1:243" s="27" customFormat="1" ht="72.75" customHeight="1">
      <c r="A34" s="85" t="s">
        <v>65</v>
      </c>
      <c r="B34" s="85"/>
      <c r="C34" s="71"/>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3"/>
      <c r="IE34" s="46"/>
      <c r="IF34" s="46"/>
      <c r="IG34" s="46"/>
      <c r="IH34" s="46"/>
      <c r="II34" s="46"/>
    </row>
    <row r="35" spans="1:2" s="27" customFormat="1" ht="18.75" customHeight="1">
      <c r="A35" s="88"/>
      <c r="B35" s="88"/>
    </row>
    <row r="36" spans="1:2" ht="15">
      <c r="A36" s="89"/>
      <c r="B36" s="89"/>
    </row>
    <row r="37" spans="1:2" ht="15">
      <c r="A37" s="89"/>
      <c r="B37" s="89"/>
    </row>
    <row r="38" ht="15">
      <c r="BA38" s="69"/>
    </row>
    <row r="39" spans="5:6" ht="15">
      <c r="E39" s="70"/>
      <c r="F39" s="70"/>
    </row>
    <row r="40" spans="2:54" ht="26.25">
      <c r="B40" s="63" t="s">
        <v>98</v>
      </c>
      <c r="C40" s="63"/>
      <c r="D40" s="63"/>
      <c r="E40" s="63"/>
      <c r="F40" s="63"/>
      <c r="G40" s="63"/>
      <c r="H40" s="63"/>
      <c r="I40" s="63"/>
      <c r="J40" s="63"/>
      <c r="K40" s="63"/>
      <c r="L40" s="63"/>
      <c r="M40" s="63"/>
      <c r="N40" s="64"/>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t="s">
        <v>99</v>
      </c>
      <c r="AZ40" s="65"/>
      <c r="BA40" s="65"/>
      <c r="BB40" s="65"/>
    </row>
    <row r="41" spans="2:51" ht="26.25">
      <c r="B41" s="61"/>
      <c r="C41" s="61"/>
      <c r="D41" s="61"/>
      <c r="E41" s="61"/>
      <c r="F41" s="61"/>
      <c r="G41" s="61"/>
      <c r="H41" s="61"/>
      <c r="I41" s="61"/>
      <c r="J41" s="61"/>
      <c r="K41" s="61"/>
      <c r="L41" s="61"/>
      <c r="M41" s="61"/>
      <c r="N41" s="62"/>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row>
  </sheetData>
  <sheetProtection/>
  <mergeCells count="8">
    <mergeCell ref="C34:BC34"/>
    <mergeCell ref="A9:BC9"/>
    <mergeCell ref="A1:L1"/>
    <mergeCell ref="A4:BC4"/>
    <mergeCell ref="A5:BC5"/>
    <mergeCell ref="A6:BC6"/>
    <mergeCell ref="A7:BC7"/>
    <mergeCell ref="B8:BC8"/>
  </mergeCells>
  <dataValidations count="23">
    <dataValidation type="list" allowBlank="1" showInputMessage="1" showErrorMessage="1" sqref="L20 L21 L22 L23 L24 L25 L26 L33 L34 L35 L36 L13 L14 L15 L16 L17 L18 L19 L27 L28 L29 L30 L31 L32 L38:L502 L37">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4">
      <formula1>0</formula1>
      <formula2>99.9</formula2>
    </dataValidation>
    <dataValidation type="decimal" allowBlank="1" showInputMessage="1" showErrorMessage="1" promptTitle="Rate Entry" prompt="Please enter the Rate in Rupees for this item. " errorTitle="Invaid Entry" error="Only Numeric Values are allowed. " sqref="H502">
      <formula1>0</formula1>
      <formula2>999999999999999</formula2>
    </dataValidation>
    <dataValidation showInputMessage="1" showErrorMessage="1" promptTitle="Option C1 or D1" prompt="Please select the Option C1 or Option D1" errorTitle="Please enter valid values only" error="Please select the Option C1 or Option D1" sqref="D504"/>
    <dataValidation showInputMessage="1" showErrorMessage="1" promptTitle="Less or Excess" prompt="Please select either LESS  ( - )  or  EXCESS  ( + )" errorTitle="Please enter valid values only" error="Please select either LESS ( - ) or  EXCESS  ( + )" sqref="E504"/>
    <dataValidation allowBlank="1" showInputMessage="1" showErrorMessage="1" promptTitle="Item Description" prompt="Please enter Item Description in text" sqref="B501:B502 B491:B498"/>
    <dataValidation type="decimal" allowBlank="1" showInputMessage="1" showErrorMessage="1" promptTitle="Rate Entry" prompt="Please enter the Basic Price in Rupees for this item. " errorTitle="Invaid Entry" error="Only Numeric Values are allowed. " sqref="G502 G13:H501">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4">
      <formula1>0</formula1>
      <formula2>IF(E504&lt;&gt;"Select",99.9,0)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04">
      <formula1>IF(E504&lt;&gt;"Select",0,-1)</formula1>
      <formula2>IF(E504&lt;&gt;"Select",99.99,-1)</formula2>
    </dataValidation>
    <dataValidation type="list" allowBlank="1" showInputMessage="1" showErrorMessage="1" sqref="K13:K50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502">
      <formula1>0</formula1>
      <formula2>999999999999999</formula2>
    </dataValidation>
    <dataValidation allowBlank="1" showInputMessage="1" showErrorMessage="1" promptTitle="Addition / Deduction" prompt="Please Choose the correct One" sqref="J13:J502"/>
    <dataValidation type="list" showInputMessage="1" showErrorMessage="1" sqref="I13:I502">
      <formula1>"Excess(+), Less(-)"</formula1>
    </dataValidation>
    <dataValidation type="decimal" allowBlank="1" showInputMessage="1" showErrorMessage="1" errorTitle="Invalid Entry" error="Only Numeric Values are allowed. " sqref="A13:A502">
      <formula1>0</formula1>
      <formula2>999999999999999</formula2>
    </dataValidation>
    <dataValidation allowBlank="1" showInputMessage="1" showErrorMessage="1" promptTitle="Itemcode/Make" prompt="Please enter text" sqref="C13:C502"/>
    <dataValidation type="decimal" allowBlank="1" showInputMessage="1" showErrorMessage="1" promptTitle="Rate Entry" prompt="Please enter the Other Taxes2 in Rupees for this item. " errorTitle="Invaid Entry" error="Only Numeric Values are allowed. " sqref="N13:O5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02">
      <formula1>0</formula1>
      <formula2>999999999999999</formula2>
    </dataValidation>
    <dataValidation allowBlank="1" showInputMessage="1" showErrorMessage="1" promptTitle="Units" prompt="Please enter Units in text" sqref="E13:E502"/>
    <dataValidation type="decimal" allowBlank="1" showInputMessage="1" showErrorMessage="1" promptTitle="Quantity" prompt="Please enter the Quantity for this item. " errorTitle="Invalid Entry" error="Only Numeric Values are allowed. " sqref="D13:D502 F13:F50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2021-06-17T05:05:12Z</cp:lastPrinted>
  <dcterms:created xsi:type="dcterms:W3CDTF">2009-01-30T06:42:42Z</dcterms:created>
  <dcterms:modified xsi:type="dcterms:W3CDTF">2021-06-17T05:42:44Z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NC</vt:lpwstr>
  </property>
  <property fmtid="{D5CDD505-2E9C-101B-9397-08002B2CF9AE}" pid="3" name="BoQVersion">
    <vt:lpwstr>Invalid</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